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94c0d2a3aad7f698/Desktop/Veryable/Lean CoE/Lean material/Templates/"/>
    </mc:Choice>
  </mc:AlternateContent>
  <xr:revisionPtr revIDLastSave="120" documentId="8_{0D021E56-7DF1-4CCF-808E-EA2661897FD8}" xr6:coauthVersionLast="47" xr6:coauthVersionMax="47" xr10:uidLastSave="{554236C4-4F69-41BB-ADCD-6D7B60007471}"/>
  <bookViews>
    <workbookView xWindow="-108" yWindow="-108" windowWidth="23256" windowHeight="12576" activeTab="1" xr2:uid="{00000000-000D-0000-FFFF-FFFF00000000}"/>
  </bookViews>
  <sheets>
    <sheet name="Template" sheetId="4" r:id="rId1"/>
    <sheet name="Exampl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4" l="1"/>
  <c r="G8" i="4"/>
  <c r="G9" i="4"/>
  <c r="T9" i="4" s="1"/>
  <c r="G10" i="4"/>
  <c r="T10" i="4" s="1"/>
  <c r="G11" i="4"/>
  <c r="T11" i="4" s="1"/>
  <c r="G12" i="4"/>
  <c r="T12" i="4" s="1"/>
  <c r="G13" i="4"/>
  <c r="T13" i="4" s="1"/>
  <c r="G14" i="4"/>
  <c r="T14" i="4" s="1"/>
  <c r="G15" i="4"/>
  <c r="T15" i="4" s="1"/>
  <c r="G16" i="4"/>
  <c r="T16" i="4" s="1"/>
  <c r="G17" i="4"/>
  <c r="T17" i="4" s="1"/>
  <c r="G6" i="4"/>
  <c r="E7" i="4"/>
  <c r="R7" i="4" s="1"/>
  <c r="E8" i="4"/>
  <c r="R8" i="4" s="1"/>
  <c r="E9" i="4"/>
  <c r="E10" i="4"/>
  <c r="R10" i="4" s="1"/>
  <c r="E11" i="4"/>
  <c r="R11" i="4" s="1"/>
  <c r="E12" i="4"/>
  <c r="R12" i="4" s="1"/>
  <c r="E13" i="4"/>
  <c r="R13" i="4" s="1"/>
  <c r="E14" i="4"/>
  <c r="R14" i="4" s="1"/>
  <c r="E15" i="4"/>
  <c r="R15" i="4" s="1"/>
  <c r="E16" i="4"/>
  <c r="R16" i="4" s="1"/>
  <c r="E17" i="4"/>
  <c r="R17" i="4" s="1"/>
  <c r="E6" i="4"/>
  <c r="F18" i="4"/>
  <c r="S17" i="4"/>
  <c r="Q17" i="4"/>
  <c r="P17" i="4"/>
  <c r="O17" i="4"/>
  <c r="N17" i="4"/>
  <c r="S16" i="4"/>
  <c r="Q16" i="4"/>
  <c r="P16" i="4"/>
  <c r="O16" i="4"/>
  <c r="N16" i="4"/>
  <c r="S15" i="4"/>
  <c r="Q15" i="4"/>
  <c r="P15" i="4"/>
  <c r="O15" i="4"/>
  <c r="N15" i="4"/>
  <c r="S14" i="4"/>
  <c r="Q14" i="4"/>
  <c r="P14" i="4"/>
  <c r="O14" i="4"/>
  <c r="N14" i="4"/>
  <c r="S13" i="4"/>
  <c r="Q13" i="4"/>
  <c r="P13" i="4"/>
  <c r="O13" i="4"/>
  <c r="N13" i="4"/>
  <c r="S12" i="4"/>
  <c r="Q12" i="4"/>
  <c r="P12" i="4"/>
  <c r="O12" i="4"/>
  <c r="N12" i="4"/>
  <c r="S11" i="4"/>
  <c r="Q11" i="4"/>
  <c r="P11" i="4"/>
  <c r="O11" i="4"/>
  <c r="N11" i="4"/>
  <c r="S10" i="4"/>
  <c r="Q10" i="4"/>
  <c r="P10" i="4"/>
  <c r="O10" i="4"/>
  <c r="N10" i="4"/>
  <c r="S9" i="4"/>
  <c r="Q9" i="4"/>
  <c r="P9" i="4"/>
  <c r="O9" i="4"/>
  <c r="N9" i="4"/>
  <c r="K9" i="4"/>
  <c r="I9" i="4"/>
  <c r="J9" i="4" s="1"/>
  <c r="S8" i="4"/>
  <c r="Q8" i="4"/>
  <c r="P8" i="4"/>
  <c r="O8" i="4"/>
  <c r="N8" i="4"/>
  <c r="K8" i="4"/>
  <c r="I8" i="4"/>
  <c r="J8" i="4" s="1"/>
  <c r="S7" i="4"/>
  <c r="Q7" i="4"/>
  <c r="P7" i="4"/>
  <c r="O7" i="4"/>
  <c r="N7" i="4"/>
  <c r="K7" i="4"/>
  <c r="I7" i="4"/>
  <c r="J7" i="4" s="1"/>
  <c r="S6" i="4"/>
  <c r="Q6" i="4"/>
  <c r="P6" i="4"/>
  <c r="O6" i="4"/>
  <c r="N6" i="4"/>
  <c r="K6" i="4"/>
  <c r="I6" i="4"/>
  <c r="J6" i="4" s="1"/>
  <c r="L6" i="4" s="1"/>
  <c r="O6" i="1"/>
  <c r="P6" i="1"/>
  <c r="Q6" i="1"/>
  <c r="S6" i="1"/>
  <c r="O7" i="1"/>
  <c r="P7" i="1"/>
  <c r="Q7" i="1"/>
  <c r="S7" i="1"/>
  <c r="O8" i="1"/>
  <c r="P8" i="1"/>
  <c r="Q8" i="1"/>
  <c r="S8" i="1"/>
  <c r="O9" i="1"/>
  <c r="P9" i="1"/>
  <c r="Q9" i="1"/>
  <c r="S9" i="1"/>
  <c r="O10" i="1"/>
  <c r="P10" i="1"/>
  <c r="Q10" i="1"/>
  <c r="R10" i="1"/>
  <c r="S10" i="1"/>
  <c r="T10" i="1"/>
  <c r="O11" i="1"/>
  <c r="P11" i="1"/>
  <c r="Q11" i="1"/>
  <c r="R11" i="1"/>
  <c r="S11" i="1"/>
  <c r="T11" i="1"/>
  <c r="O12" i="1"/>
  <c r="P12" i="1"/>
  <c r="Q12" i="1"/>
  <c r="R12" i="1"/>
  <c r="S12" i="1"/>
  <c r="T12" i="1"/>
  <c r="O13" i="1"/>
  <c r="P13" i="1"/>
  <c r="Q13" i="1"/>
  <c r="R13" i="1"/>
  <c r="S13" i="1"/>
  <c r="T13" i="1"/>
  <c r="O14" i="1"/>
  <c r="P14" i="1"/>
  <c r="Q14" i="1"/>
  <c r="R14" i="1"/>
  <c r="S14" i="1"/>
  <c r="T14" i="1"/>
  <c r="O15" i="1"/>
  <c r="P15" i="1"/>
  <c r="Q15" i="1"/>
  <c r="R15" i="1"/>
  <c r="S15" i="1"/>
  <c r="T15" i="1"/>
  <c r="O16" i="1"/>
  <c r="P16" i="1"/>
  <c r="Q16" i="1"/>
  <c r="R16" i="1"/>
  <c r="S16" i="1"/>
  <c r="T16" i="1"/>
  <c r="O17" i="1"/>
  <c r="P17" i="1"/>
  <c r="Q17" i="1"/>
  <c r="R17" i="1"/>
  <c r="S17" i="1"/>
  <c r="T17" i="1"/>
  <c r="N7" i="1"/>
  <c r="N8" i="1"/>
  <c r="N9" i="1"/>
  <c r="N10" i="1"/>
  <c r="N11" i="1"/>
  <c r="N12" i="1"/>
  <c r="N13" i="1"/>
  <c r="N14" i="1"/>
  <c r="N15" i="1"/>
  <c r="N16" i="1"/>
  <c r="N17" i="1"/>
  <c r="N6" i="1"/>
  <c r="K6" i="1"/>
  <c r="I6" i="1"/>
  <c r="J6" i="1" s="1"/>
  <c r="E7" i="1"/>
  <c r="R7" i="1" s="1"/>
  <c r="E8" i="1"/>
  <c r="R8" i="1" s="1"/>
  <c r="E9" i="1"/>
  <c r="R9" i="1" s="1"/>
  <c r="E6" i="1"/>
  <c r="R6" i="1" s="1"/>
  <c r="K7" i="1"/>
  <c r="K8" i="1"/>
  <c r="K9" i="1"/>
  <c r="I7" i="1"/>
  <c r="J7" i="1" s="1"/>
  <c r="I8" i="1"/>
  <c r="J8" i="1"/>
  <c r="I9" i="1"/>
  <c r="J9" i="1" s="1"/>
  <c r="F18" i="1"/>
  <c r="G9" i="1" l="1"/>
  <c r="T9" i="1" s="1"/>
  <c r="L9" i="1"/>
  <c r="L7" i="1"/>
  <c r="S18" i="1"/>
  <c r="L8" i="1"/>
  <c r="G7" i="1"/>
  <c r="T7" i="1" s="1"/>
  <c r="S18" i="4"/>
  <c r="E18" i="4"/>
  <c r="K18" i="4"/>
  <c r="T6" i="4"/>
  <c r="L8" i="4"/>
  <c r="T8" i="4"/>
  <c r="R9" i="4"/>
  <c r="C19" i="4"/>
  <c r="C20" i="4"/>
  <c r="H20" i="4" s="1"/>
  <c r="H21" i="4" s="1"/>
  <c r="H22" i="4" s="1"/>
  <c r="L9" i="4"/>
  <c r="L7" i="4"/>
  <c r="L18" i="4" s="1"/>
  <c r="J18" i="4"/>
  <c r="T7" i="4"/>
  <c r="R6" i="4"/>
  <c r="L6" i="1"/>
  <c r="J18" i="1"/>
  <c r="G8" i="1"/>
  <c r="T8" i="1" s="1"/>
  <c r="K18" i="1"/>
  <c r="G6" i="1"/>
  <c r="E18" i="1"/>
  <c r="C19" i="1" s="1"/>
  <c r="R18" i="1"/>
  <c r="P19" i="1" s="1"/>
  <c r="L18" i="1" l="1"/>
  <c r="R18" i="4"/>
  <c r="P19" i="4" s="1"/>
  <c r="T18" i="4"/>
  <c r="G18" i="4"/>
  <c r="C20" i="1"/>
  <c r="H20" i="1" s="1"/>
  <c r="H21" i="1" s="1"/>
  <c r="H22" i="1" s="1"/>
  <c r="T6" i="1"/>
  <c r="T18" i="1" s="1"/>
  <c r="G18" i="1"/>
  <c r="P20" i="1"/>
  <c r="U20" i="1" s="1"/>
  <c r="U21" i="1" s="1"/>
  <c r="U22" i="1" s="1"/>
  <c r="P20" i="4" l="1"/>
  <c r="U20" i="4" s="1"/>
  <c r="U21" i="4" s="1"/>
  <c r="U2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Gauthier</author>
  </authors>
  <commentList>
    <comment ref="D5" authorId="0" shapeId="0" xr:uid="{7D02C800-146F-443B-95B1-6A9AFF0DF53D}">
      <text>
        <r>
          <rPr>
            <sz val="9"/>
            <color indexed="81"/>
            <rFont val="Tahoma"/>
            <family val="2"/>
          </rPr>
          <t>OEEr (restricted OEE) is the OEE calculated without the changover times</t>
        </r>
      </text>
    </comment>
    <comment ref="I5" authorId="0" shapeId="0" xr:uid="{7C4E2931-C44C-472B-BC91-A7586309FEF4}">
      <text>
        <r>
          <rPr>
            <b/>
            <sz val="9"/>
            <color indexed="81"/>
            <rFont val="Tahoma"/>
            <family val="2"/>
          </rPr>
          <t>These are your new planned production batch sizes</t>
        </r>
      </text>
    </comment>
    <comment ref="B21" authorId="0" shapeId="0" xr:uid="{42DAD782-9852-4ECF-B9D1-62290E695764}">
      <text>
        <r>
          <rPr>
            <sz val="9"/>
            <color indexed="81"/>
            <rFont val="Tahoma"/>
            <family val="2"/>
          </rPr>
          <t>Use the simulation space to determine what effect reducing the changover time, increasing the OEEr or changing the demand on the equipment would have.
Then carry out kaizen and enter the new values.
Otherwise, just round up the calculated EPEI to the nearest day or shift. Rounding up will create idle time (which you can dedicate to daily activities such as kaizen)</t>
        </r>
      </text>
    </comment>
    <comment ref="B22" authorId="0" shapeId="0" xr:uid="{F41563EC-680D-41EE-ACF5-3B9BB05204D4}">
      <text>
        <r>
          <rPr>
            <b/>
            <sz val="9"/>
            <color indexed="81"/>
            <rFont val="Tahoma"/>
            <family val="2"/>
          </rPr>
          <t xml:space="preserve">PRT= </t>
        </r>
        <r>
          <rPr>
            <sz val="9"/>
            <color indexed="81"/>
            <rFont val="Tahoma"/>
            <family val="2"/>
          </rPr>
          <t xml:space="preserve">Planned Runtime = sum of shift time minus organizational downtime such as breaks, 5S, start of shift meeting, etc. </t>
        </r>
      </text>
    </comment>
    <comment ref="O22" authorId="0" shapeId="0" xr:uid="{EB4129E4-A073-4A2E-BA7A-D5429FC784C2}">
      <text>
        <r>
          <rPr>
            <b/>
            <sz val="9"/>
            <color indexed="81"/>
            <rFont val="Tahoma"/>
            <family val="2"/>
          </rPr>
          <t xml:space="preserve">PRT= </t>
        </r>
        <r>
          <rPr>
            <sz val="9"/>
            <color indexed="81"/>
            <rFont val="Tahoma"/>
            <family val="2"/>
          </rPr>
          <t xml:space="preserve">Planned Runtime = sum of shift time minus organizational downtime such as breaks, 5S, start of shift meeting,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Gauthier</author>
  </authors>
  <commentList>
    <comment ref="D5" authorId="0" shapeId="0" xr:uid="{583C0ECB-82E8-4BCB-A5E4-90121B9D7E72}">
      <text>
        <r>
          <rPr>
            <sz val="9"/>
            <color indexed="81"/>
            <rFont val="Tahoma"/>
            <family val="2"/>
          </rPr>
          <t>OEEr (restricted OEE) is the OEE calculated without the changover times</t>
        </r>
      </text>
    </comment>
    <comment ref="I5" authorId="0" shapeId="0" xr:uid="{E8C72A27-C268-40E2-978C-03EEBB8B951B}">
      <text>
        <r>
          <rPr>
            <b/>
            <sz val="9"/>
            <color indexed="81"/>
            <rFont val="Tahoma"/>
            <family val="2"/>
          </rPr>
          <t>These are your new planned production batch sizes</t>
        </r>
      </text>
    </comment>
    <comment ref="B22" authorId="0" shapeId="0" xr:uid="{1505FF9F-4F78-4BA0-BB67-2D1FA2AC9383}">
      <text>
        <r>
          <rPr>
            <b/>
            <sz val="9"/>
            <color indexed="81"/>
            <rFont val="Tahoma"/>
            <family val="2"/>
          </rPr>
          <t xml:space="preserve">PRT= </t>
        </r>
        <r>
          <rPr>
            <sz val="9"/>
            <color indexed="81"/>
            <rFont val="Tahoma"/>
            <family val="2"/>
          </rPr>
          <t xml:space="preserve">Planned Runtime = sum of shift time minus organizational downtime such as breaks, 5S, start of shift meeting, etc. </t>
        </r>
      </text>
    </comment>
    <comment ref="O22" authorId="0" shapeId="0" xr:uid="{FA2A8709-8D47-4788-985D-B95ABAFBED3D}">
      <text>
        <r>
          <rPr>
            <b/>
            <sz val="9"/>
            <color indexed="81"/>
            <rFont val="Tahoma"/>
            <family val="2"/>
          </rPr>
          <t xml:space="preserve">PRT= </t>
        </r>
        <r>
          <rPr>
            <sz val="9"/>
            <color indexed="81"/>
            <rFont val="Tahoma"/>
            <family val="2"/>
          </rPr>
          <t xml:space="preserve">Planned Runtime = sum of shift time minus organizational downtime such as breaks, 5S, start of shift meeting, etc. </t>
        </r>
      </text>
    </comment>
  </commentList>
</comments>
</file>

<file path=xl/sharedStrings.xml><?xml version="1.0" encoding="utf-8"?>
<sst xmlns="http://schemas.openxmlformats.org/spreadsheetml/2006/main" count="118" uniqueCount="31">
  <si>
    <t>Product</t>
  </si>
  <si>
    <t>OEEr</t>
  </si>
  <si>
    <t>3210-1</t>
  </si>
  <si>
    <t>10008-A</t>
  </si>
  <si>
    <t>Calc EPEI:</t>
  </si>
  <si>
    <t>Plan EPEI:</t>
  </si>
  <si>
    <t>PRT</t>
  </si>
  <si>
    <t>EPEI increase =</t>
  </si>
  <si>
    <t>Calc to Plan gap =</t>
  </si>
  <si>
    <t>days</t>
  </si>
  <si>
    <t>add</t>
  </si>
  <si>
    <t>products</t>
  </si>
  <si>
    <t>here</t>
  </si>
  <si>
    <t>-</t>
  </si>
  <si>
    <t>Calculated EPEI</t>
  </si>
  <si>
    <t>Planned EPEI</t>
  </si>
  <si>
    <t>Runtime (min)</t>
  </si>
  <si>
    <t>Total (min)</t>
  </si>
  <si>
    <t>Demand (pcs)</t>
  </si>
  <si>
    <t>min</t>
  </si>
  <si>
    <t>Available:</t>
  </si>
  <si>
    <t>5110</t>
  </si>
  <si>
    <t>5692</t>
  </si>
  <si>
    <t>CT 
(sec/p)</t>
  </si>
  <si>
    <t>Plan Batch
(pcs)</t>
  </si>
  <si>
    <t>Runtime
(min)</t>
  </si>
  <si>
    <t>C/O
(min)</t>
  </si>
  <si>
    <t>Total
(min)</t>
  </si>
  <si>
    <t>Idle time =</t>
  </si>
  <si>
    <t>Simulation space (changes here don't affect Calc. EPEI)</t>
  </si>
  <si>
    <t>Idle time (from EPEI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</si>
</sst>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0_);_(* \(#,##0.000\);_(* &quot;-&quot;??_);_(@_)"/>
    <numFmt numFmtId="166"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0.749992370372631"/>
        <bgColor indexed="64"/>
      </patternFill>
    </fill>
    <fill>
      <patternFill patternType="solid">
        <fgColor theme="5"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164" fontId="0" fillId="0" borderId="0" xfId="1" applyNumberFormat="1" applyFont="1"/>
    <xf numFmtId="0" fontId="4" fillId="0" borderId="0" xfId="0" applyFont="1"/>
    <xf numFmtId="0" fontId="0" fillId="0" borderId="1" xfId="0" applyBorder="1"/>
    <xf numFmtId="0" fontId="2" fillId="0" borderId="1" xfId="0" applyFont="1" applyBorder="1"/>
    <xf numFmtId="166" fontId="0" fillId="0" borderId="1" xfId="0" applyNumberFormat="1" applyBorder="1"/>
    <xf numFmtId="0" fontId="0" fillId="2" borderId="1" xfId="0" applyFill="1" applyBorder="1"/>
    <xf numFmtId="0" fontId="3" fillId="4" borderId="1" xfId="0" applyFont="1" applyFill="1" applyBorder="1" applyAlignment="1">
      <alignment horizontal="center" wrapText="1"/>
    </xf>
    <xf numFmtId="0" fontId="0" fillId="0" borderId="0" xfId="0" applyAlignment="1">
      <alignment wrapText="1"/>
    </xf>
    <xf numFmtId="0" fontId="3" fillId="5" borderId="1" xfId="0" applyFont="1" applyFill="1" applyBorder="1" applyAlignment="1">
      <alignment horizontal="center" wrapText="1"/>
    </xf>
    <xf numFmtId="0" fontId="0" fillId="2" borderId="1" xfId="0" quotePrefix="1" applyFill="1" applyBorder="1"/>
    <xf numFmtId="9" fontId="0" fillId="2" borderId="1" xfId="0" applyNumberFormat="1" applyFill="1" applyBorder="1"/>
    <xf numFmtId="0" fontId="4" fillId="2" borderId="1" xfId="0" applyFont="1" applyFill="1" applyBorder="1"/>
    <xf numFmtId="0" fontId="0" fillId="0" borderId="1" xfId="0" applyBorder="1" applyAlignment="1">
      <alignment horizontal="right"/>
    </xf>
    <xf numFmtId="9" fontId="0" fillId="0" borderId="1" xfId="2" applyFont="1" applyBorder="1" applyAlignment="1">
      <alignment horizontal="center"/>
    </xf>
    <xf numFmtId="0" fontId="0" fillId="3" borderId="1" xfId="0" applyFill="1" applyBorder="1" applyAlignment="1">
      <alignment horizontal="center"/>
    </xf>
    <xf numFmtId="166" fontId="0" fillId="0" borderId="1" xfId="0" applyNumberFormat="1" applyBorder="1" applyAlignment="1">
      <alignment horizontal="center"/>
    </xf>
    <xf numFmtId="0" fontId="2" fillId="0" borderId="1" xfId="0" applyFont="1" applyBorder="1" applyAlignment="1">
      <alignment horizontal="center"/>
    </xf>
    <xf numFmtId="0" fontId="0" fillId="0" borderId="1" xfId="0" quotePrefix="1" applyFill="1" applyBorder="1"/>
    <xf numFmtId="9" fontId="0" fillId="2" borderId="1" xfId="2" quotePrefix="1" applyFont="1" applyFill="1" applyBorder="1"/>
    <xf numFmtId="0" fontId="5" fillId="0" borderId="1" xfId="0" applyFont="1" applyFill="1" applyBorder="1" applyAlignment="1">
      <alignment horizontal="center"/>
    </xf>
    <xf numFmtId="0" fontId="4" fillId="2" borderId="1" xfId="0" quotePrefix="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205739</xdr:colOff>
      <xdr:row>0</xdr:row>
      <xdr:rowOff>99060</xdr:rowOff>
    </xdr:from>
    <xdr:to>
      <xdr:col>3</xdr:col>
      <xdr:colOff>2458</xdr:colOff>
      <xdr:row>2</xdr:row>
      <xdr:rowOff>68579</xdr:rowOff>
    </xdr:to>
    <xdr:pic>
      <xdr:nvPicPr>
        <xdr:cNvPr id="3" name="Picture 2">
          <a:extLst>
            <a:ext uri="{FF2B5EF4-FFF2-40B4-BE49-F238E27FC236}">
              <a16:creationId xmlns:a16="http://schemas.microsoft.com/office/drawing/2014/main" id="{F238CA29-6F76-4D6E-978A-A55F572C2E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39" y="99060"/>
          <a:ext cx="1625519" cy="335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182880</xdr:colOff>
      <xdr:row>0</xdr:row>
      <xdr:rowOff>106680</xdr:rowOff>
    </xdr:from>
    <xdr:to>
      <xdr:col>2</xdr:col>
      <xdr:colOff>589199</xdr:colOff>
      <xdr:row>2</xdr:row>
      <xdr:rowOff>76199</xdr:rowOff>
    </xdr:to>
    <xdr:pic>
      <xdr:nvPicPr>
        <xdr:cNvPr id="2" name="Picture 1">
          <a:extLst>
            <a:ext uri="{FF2B5EF4-FFF2-40B4-BE49-F238E27FC236}">
              <a16:creationId xmlns:a16="http://schemas.microsoft.com/office/drawing/2014/main" id="{D8060C58-0667-4A7E-A018-B7EA47221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106680"/>
          <a:ext cx="1625519" cy="3352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7584-F710-40EF-902A-EB310F534577}">
  <dimension ref="A4:V22"/>
  <sheetViews>
    <sheetView showGridLines="0" workbookViewId="0">
      <selection activeCell="D26" sqref="D26"/>
    </sheetView>
  </sheetViews>
  <sheetFormatPr defaultRowHeight="14.4" x14ac:dyDescent="0.3"/>
  <cols>
    <col min="8" max="8" width="7.6640625" customWidth="1"/>
    <col min="9" max="9" width="11.77734375" bestFit="1" customWidth="1"/>
    <col min="10" max="10" width="12.109375" customWidth="1"/>
    <col min="13" max="13" width="6.5546875" customWidth="1"/>
  </cols>
  <sheetData>
    <row r="4" spans="1:20" x14ac:dyDescent="0.3">
      <c r="A4" s="17" t="s">
        <v>14</v>
      </c>
      <c r="B4" s="17"/>
      <c r="C4" s="17"/>
      <c r="D4" s="17"/>
      <c r="E4" s="17"/>
      <c r="F4" s="17"/>
      <c r="G4" s="17"/>
      <c r="I4" s="17" t="s">
        <v>15</v>
      </c>
      <c r="J4" s="17"/>
      <c r="K4" s="17"/>
      <c r="L4" s="17"/>
      <c r="N4" s="17" t="s">
        <v>29</v>
      </c>
      <c r="O4" s="17"/>
      <c r="P4" s="17"/>
      <c r="Q4" s="17"/>
      <c r="R4" s="17"/>
      <c r="S4" s="17"/>
      <c r="T4" s="17"/>
    </row>
    <row r="5" spans="1:20" ht="28.8" x14ac:dyDescent="0.3">
      <c r="A5" s="7" t="s">
        <v>0</v>
      </c>
      <c r="B5" s="7" t="s">
        <v>18</v>
      </c>
      <c r="C5" s="7" t="s">
        <v>23</v>
      </c>
      <c r="D5" s="7" t="s">
        <v>1</v>
      </c>
      <c r="E5" s="7" t="s">
        <v>16</v>
      </c>
      <c r="F5" s="7" t="s">
        <v>26</v>
      </c>
      <c r="G5" s="7" t="s">
        <v>17</v>
      </c>
      <c r="H5" s="8"/>
      <c r="I5" s="9" t="s">
        <v>24</v>
      </c>
      <c r="J5" s="9" t="s">
        <v>25</v>
      </c>
      <c r="K5" s="9" t="s">
        <v>26</v>
      </c>
      <c r="L5" s="9" t="s">
        <v>27</v>
      </c>
      <c r="N5" s="7" t="s">
        <v>0</v>
      </c>
      <c r="O5" s="7" t="s">
        <v>18</v>
      </c>
      <c r="P5" s="7" t="s">
        <v>23</v>
      </c>
      <c r="Q5" s="7" t="s">
        <v>1</v>
      </c>
      <c r="R5" s="7" t="s">
        <v>16</v>
      </c>
      <c r="S5" s="7" t="s">
        <v>26</v>
      </c>
      <c r="T5" s="7" t="s">
        <v>17</v>
      </c>
    </row>
    <row r="6" spans="1:20" x14ac:dyDescent="0.3">
      <c r="A6" s="21" t="s">
        <v>13</v>
      </c>
      <c r="B6" s="6"/>
      <c r="C6" s="6"/>
      <c r="D6" s="11"/>
      <c r="E6" s="3" t="str">
        <f>IF(ISBLANK(B6),"",((B6*C6)/D6)/60)</f>
        <v/>
      </c>
      <c r="F6" s="6"/>
      <c r="G6" s="3" t="str">
        <f>IF(ISBLANK(B6),"",F6+E6)</f>
        <v/>
      </c>
      <c r="H6" s="8"/>
      <c r="I6" s="3">
        <f>B6*C$21</f>
        <v>0</v>
      </c>
      <c r="J6" s="3" t="e">
        <f>((I6*C6)/D6)/60</f>
        <v>#DIV/0!</v>
      </c>
      <c r="K6" s="3">
        <f>F6</f>
        <v>0</v>
      </c>
      <c r="L6" s="3" t="e">
        <f>K6+J6</f>
        <v>#DIV/0!</v>
      </c>
      <c r="N6" s="10" t="str">
        <f>A6</f>
        <v>-</v>
      </c>
      <c r="O6" s="10">
        <f t="shared" ref="O6:T17" si="0">B6</f>
        <v>0</v>
      </c>
      <c r="P6" s="10">
        <f t="shared" si="0"/>
        <v>0</v>
      </c>
      <c r="Q6" s="19">
        <f t="shared" si="0"/>
        <v>0</v>
      </c>
      <c r="R6" s="18" t="str">
        <f t="shared" si="0"/>
        <v/>
      </c>
      <c r="S6" s="10">
        <f t="shared" si="0"/>
        <v>0</v>
      </c>
      <c r="T6" s="18" t="str">
        <f t="shared" si="0"/>
        <v/>
      </c>
    </row>
    <row r="7" spans="1:20" x14ac:dyDescent="0.3">
      <c r="A7" s="21" t="s">
        <v>13</v>
      </c>
      <c r="B7" s="6"/>
      <c r="C7" s="6"/>
      <c r="D7" s="11"/>
      <c r="E7" s="3" t="str">
        <f t="shared" ref="E7:E17" si="1">IF(ISBLANK(B7),"",((B7*C7)/D7)/60)</f>
        <v/>
      </c>
      <c r="F7" s="6"/>
      <c r="G7" s="3" t="str">
        <f t="shared" ref="G7:G17" si="2">IF(ISBLANK(B7),"",F7+E7)</f>
        <v/>
      </c>
      <c r="H7" s="8"/>
      <c r="I7" s="3">
        <f>B7*C$21</f>
        <v>0</v>
      </c>
      <c r="J7" s="3" t="e">
        <f>((I7*C7)/D7)/60</f>
        <v>#DIV/0!</v>
      </c>
      <c r="K7" s="3">
        <f t="shared" ref="K7:K9" si="3">F7</f>
        <v>0</v>
      </c>
      <c r="L7" s="3" t="e">
        <f t="shared" ref="L7:L9" si="4">K7+J7</f>
        <v>#DIV/0!</v>
      </c>
      <c r="N7" s="10" t="str">
        <f t="shared" ref="N7:N17" si="5">A7</f>
        <v>-</v>
      </c>
      <c r="O7" s="10">
        <f t="shared" si="0"/>
        <v>0</v>
      </c>
      <c r="P7" s="10">
        <f t="shared" si="0"/>
        <v>0</v>
      </c>
      <c r="Q7" s="19">
        <f t="shared" si="0"/>
        <v>0</v>
      </c>
      <c r="R7" s="18" t="str">
        <f t="shared" si="0"/>
        <v/>
      </c>
      <c r="S7" s="10">
        <f t="shared" si="0"/>
        <v>0</v>
      </c>
      <c r="T7" s="18" t="str">
        <f t="shared" si="0"/>
        <v/>
      </c>
    </row>
    <row r="8" spans="1:20" x14ac:dyDescent="0.3">
      <c r="A8" s="21" t="s">
        <v>13</v>
      </c>
      <c r="B8" s="6"/>
      <c r="C8" s="6"/>
      <c r="D8" s="11"/>
      <c r="E8" s="3" t="str">
        <f t="shared" si="1"/>
        <v/>
      </c>
      <c r="F8" s="6"/>
      <c r="G8" s="3" t="str">
        <f t="shared" si="2"/>
        <v/>
      </c>
      <c r="H8" s="8"/>
      <c r="I8" s="3">
        <f>B8*C$21</f>
        <v>0</v>
      </c>
      <c r="J8" s="3" t="e">
        <f t="shared" ref="J8:J9" si="6">((I8*C8)/D8)/60</f>
        <v>#DIV/0!</v>
      </c>
      <c r="K8" s="3">
        <f t="shared" si="3"/>
        <v>0</v>
      </c>
      <c r="L8" s="3" t="e">
        <f t="shared" si="4"/>
        <v>#DIV/0!</v>
      </c>
      <c r="N8" s="10" t="str">
        <f t="shared" si="5"/>
        <v>-</v>
      </c>
      <c r="O8" s="10">
        <f t="shared" si="0"/>
        <v>0</v>
      </c>
      <c r="P8" s="10">
        <f t="shared" si="0"/>
        <v>0</v>
      </c>
      <c r="Q8" s="19">
        <f t="shared" si="0"/>
        <v>0</v>
      </c>
      <c r="R8" s="18" t="str">
        <f t="shared" si="0"/>
        <v/>
      </c>
      <c r="S8" s="10">
        <f t="shared" si="0"/>
        <v>0</v>
      </c>
      <c r="T8" s="18" t="str">
        <f t="shared" si="0"/>
        <v/>
      </c>
    </row>
    <row r="9" spans="1:20" x14ac:dyDescent="0.3">
      <c r="A9" s="21" t="s">
        <v>13</v>
      </c>
      <c r="B9" s="6"/>
      <c r="C9" s="6"/>
      <c r="D9" s="11"/>
      <c r="E9" s="3" t="str">
        <f t="shared" si="1"/>
        <v/>
      </c>
      <c r="F9" s="6"/>
      <c r="G9" s="3" t="str">
        <f t="shared" si="2"/>
        <v/>
      </c>
      <c r="H9" s="8"/>
      <c r="I9" s="3">
        <f>B9*C$21</f>
        <v>0</v>
      </c>
      <c r="J9" s="3" t="e">
        <f t="shared" si="6"/>
        <v>#DIV/0!</v>
      </c>
      <c r="K9" s="3">
        <f t="shared" si="3"/>
        <v>0</v>
      </c>
      <c r="L9" s="3" t="e">
        <f t="shared" si="4"/>
        <v>#DIV/0!</v>
      </c>
      <c r="N9" s="10" t="str">
        <f t="shared" si="5"/>
        <v>-</v>
      </c>
      <c r="O9" s="10">
        <f t="shared" si="0"/>
        <v>0</v>
      </c>
      <c r="P9" s="10">
        <f t="shared" si="0"/>
        <v>0</v>
      </c>
      <c r="Q9" s="19">
        <f t="shared" si="0"/>
        <v>0</v>
      </c>
      <c r="R9" s="18" t="str">
        <f t="shared" si="0"/>
        <v/>
      </c>
      <c r="S9" s="10">
        <f t="shared" si="0"/>
        <v>0</v>
      </c>
      <c r="T9" s="18" t="str">
        <f t="shared" si="0"/>
        <v/>
      </c>
    </row>
    <row r="10" spans="1:20" x14ac:dyDescent="0.3">
      <c r="A10" s="21" t="s">
        <v>13</v>
      </c>
      <c r="B10" s="6"/>
      <c r="C10" s="6"/>
      <c r="D10" s="11"/>
      <c r="E10" s="3" t="str">
        <f t="shared" si="1"/>
        <v/>
      </c>
      <c r="F10" s="6"/>
      <c r="G10" s="3" t="str">
        <f t="shared" si="2"/>
        <v/>
      </c>
      <c r="H10" s="8"/>
      <c r="I10" s="3"/>
      <c r="J10" s="3"/>
      <c r="K10" s="3"/>
      <c r="L10" s="3"/>
      <c r="N10" s="10" t="str">
        <f t="shared" si="5"/>
        <v>-</v>
      </c>
      <c r="O10" s="10">
        <f t="shared" si="0"/>
        <v>0</v>
      </c>
      <c r="P10" s="10">
        <f t="shared" si="0"/>
        <v>0</v>
      </c>
      <c r="Q10" s="19">
        <f t="shared" si="0"/>
        <v>0</v>
      </c>
      <c r="R10" s="18" t="str">
        <f t="shared" si="0"/>
        <v/>
      </c>
      <c r="S10" s="10">
        <f t="shared" si="0"/>
        <v>0</v>
      </c>
      <c r="T10" s="18" t="str">
        <f t="shared" si="0"/>
        <v/>
      </c>
    </row>
    <row r="11" spans="1:20" x14ac:dyDescent="0.3">
      <c r="A11" s="21" t="s">
        <v>13</v>
      </c>
      <c r="B11" s="6"/>
      <c r="C11" s="6"/>
      <c r="D11" s="11"/>
      <c r="E11" s="3" t="str">
        <f t="shared" si="1"/>
        <v/>
      </c>
      <c r="F11" s="6"/>
      <c r="G11" s="3" t="str">
        <f t="shared" si="2"/>
        <v/>
      </c>
      <c r="H11" s="8"/>
      <c r="I11" s="3"/>
      <c r="J11" s="3"/>
      <c r="K11" s="3"/>
      <c r="L11" s="3"/>
      <c r="N11" s="10" t="str">
        <f t="shared" si="5"/>
        <v>-</v>
      </c>
      <c r="O11" s="10">
        <f t="shared" si="0"/>
        <v>0</v>
      </c>
      <c r="P11" s="10">
        <f t="shared" si="0"/>
        <v>0</v>
      </c>
      <c r="Q11" s="19">
        <f t="shared" si="0"/>
        <v>0</v>
      </c>
      <c r="R11" s="18" t="str">
        <f t="shared" si="0"/>
        <v/>
      </c>
      <c r="S11" s="10">
        <f t="shared" si="0"/>
        <v>0</v>
      </c>
      <c r="T11" s="18" t="str">
        <f t="shared" si="0"/>
        <v/>
      </c>
    </row>
    <row r="12" spans="1:20" x14ac:dyDescent="0.3">
      <c r="A12" s="21" t="s">
        <v>13</v>
      </c>
      <c r="B12" s="6"/>
      <c r="C12" s="6"/>
      <c r="D12" s="11"/>
      <c r="E12" s="3" t="str">
        <f t="shared" si="1"/>
        <v/>
      </c>
      <c r="F12" s="6"/>
      <c r="G12" s="3" t="str">
        <f t="shared" si="2"/>
        <v/>
      </c>
      <c r="H12" s="8"/>
      <c r="I12" s="3"/>
      <c r="J12" s="3"/>
      <c r="K12" s="3"/>
      <c r="L12" s="3"/>
      <c r="N12" s="10" t="str">
        <f t="shared" si="5"/>
        <v>-</v>
      </c>
      <c r="O12" s="10">
        <f t="shared" si="0"/>
        <v>0</v>
      </c>
      <c r="P12" s="10">
        <f t="shared" si="0"/>
        <v>0</v>
      </c>
      <c r="Q12" s="19">
        <f t="shared" si="0"/>
        <v>0</v>
      </c>
      <c r="R12" s="18" t="str">
        <f t="shared" si="0"/>
        <v/>
      </c>
      <c r="S12" s="10">
        <f t="shared" si="0"/>
        <v>0</v>
      </c>
      <c r="T12" s="18" t="str">
        <f t="shared" si="0"/>
        <v/>
      </c>
    </row>
    <row r="13" spans="1:20" x14ac:dyDescent="0.3">
      <c r="A13" s="21" t="s">
        <v>13</v>
      </c>
      <c r="B13" s="6"/>
      <c r="C13" s="6"/>
      <c r="D13" s="11"/>
      <c r="E13" s="3" t="str">
        <f t="shared" si="1"/>
        <v/>
      </c>
      <c r="F13" s="6"/>
      <c r="G13" s="3" t="str">
        <f t="shared" si="2"/>
        <v/>
      </c>
      <c r="I13" s="3"/>
      <c r="J13" s="3"/>
      <c r="K13" s="3"/>
      <c r="L13" s="3"/>
      <c r="N13" s="10" t="str">
        <f t="shared" si="5"/>
        <v>-</v>
      </c>
      <c r="O13" s="10">
        <f t="shared" si="0"/>
        <v>0</v>
      </c>
      <c r="P13" s="10">
        <f t="shared" si="0"/>
        <v>0</v>
      </c>
      <c r="Q13" s="19">
        <f t="shared" si="0"/>
        <v>0</v>
      </c>
      <c r="R13" s="18" t="str">
        <f t="shared" si="0"/>
        <v/>
      </c>
      <c r="S13" s="10">
        <f t="shared" si="0"/>
        <v>0</v>
      </c>
      <c r="T13" s="18" t="str">
        <f t="shared" si="0"/>
        <v/>
      </c>
    </row>
    <row r="14" spans="1:20" x14ac:dyDescent="0.3">
      <c r="A14" s="21" t="s">
        <v>13</v>
      </c>
      <c r="B14" s="6"/>
      <c r="C14" s="6"/>
      <c r="D14" s="11"/>
      <c r="E14" s="3" t="str">
        <f t="shared" si="1"/>
        <v/>
      </c>
      <c r="F14" s="6"/>
      <c r="G14" s="3" t="str">
        <f t="shared" si="2"/>
        <v/>
      </c>
      <c r="I14" s="3"/>
      <c r="J14" s="3"/>
      <c r="K14" s="3"/>
      <c r="L14" s="3"/>
      <c r="N14" s="10" t="str">
        <f t="shared" si="5"/>
        <v>-</v>
      </c>
      <c r="O14" s="10">
        <f t="shared" si="0"/>
        <v>0</v>
      </c>
      <c r="P14" s="10">
        <f t="shared" si="0"/>
        <v>0</v>
      </c>
      <c r="Q14" s="19">
        <f t="shared" si="0"/>
        <v>0</v>
      </c>
      <c r="R14" s="18" t="str">
        <f t="shared" si="0"/>
        <v/>
      </c>
      <c r="S14" s="10">
        <f t="shared" si="0"/>
        <v>0</v>
      </c>
      <c r="T14" s="18" t="str">
        <f t="shared" si="0"/>
        <v/>
      </c>
    </row>
    <row r="15" spans="1:20" x14ac:dyDescent="0.3">
      <c r="A15" s="21" t="s">
        <v>13</v>
      </c>
      <c r="B15" s="6"/>
      <c r="C15" s="6"/>
      <c r="D15" s="11"/>
      <c r="E15" s="3" t="str">
        <f t="shared" si="1"/>
        <v/>
      </c>
      <c r="F15" s="6"/>
      <c r="G15" s="3" t="str">
        <f t="shared" si="2"/>
        <v/>
      </c>
      <c r="I15" s="3"/>
      <c r="J15" s="3"/>
      <c r="K15" s="3"/>
      <c r="L15" s="3"/>
      <c r="N15" s="10" t="str">
        <f t="shared" si="5"/>
        <v>-</v>
      </c>
      <c r="O15" s="10">
        <f t="shared" si="0"/>
        <v>0</v>
      </c>
      <c r="P15" s="10">
        <f t="shared" si="0"/>
        <v>0</v>
      </c>
      <c r="Q15" s="19">
        <f t="shared" si="0"/>
        <v>0</v>
      </c>
      <c r="R15" s="18" t="str">
        <f t="shared" si="0"/>
        <v/>
      </c>
      <c r="S15" s="10">
        <f t="shared" si="0"/>
        <v>0</v>
      </c>
      <c r="T15" s="18" t="str">
        <f t="shared" si="0"/>
        <v/>
      </c>
    </row>
    <row r="16" spans="1:20" x14ac:dyDescent="0.3">
      <c r="A16" s="21" t="s">
        <v>13</v>
      </c>
      <c r="B16" s="6"/>
      <c r="C16" s="6"/>
      <c r="D16" s="11"/>
      <c r="E16" s="3" t="str">
        <f t="shared" si="1"/>
        <v/>
      </c>
      <c r="F16" s="6"/>
      <c r="G16" s="3" t="str">
        <f t="shared" si="2"/>
        <v/>
      </c>
      <c r="I16" s="3"/>
      <c r="J16" s="3"/>
      <c r="K16" s="3"/>
      <c r="L16" s="3"/>
      <c r="N16" s="10" t="str">
        <f t="shared" si="5"/>
        <v>-</v>
      </c>
      <c r="O16" s="10">
        <f t="shared" si="0"/>
        <v>0</v>
      </c>
      <c r="P16" s="10">
        <f t="shared" si="0"/>
        <v>0</v>
      </c>
      <c r="Q16" s="19">
        <f t="shared" si="0"/>
        <v>0</v>
      </c>
      <c r="R16" s="18" t="str">
        <f t="shared" si="0"/>
        <v/>
      </c>
      <c r="S16" s="10">
        <f t="shared" si="0"/>
        <v>0</v>
      </c>
      <c r="T16" s="18" t="str">
        <f t="shared" si="0"/>
        <v/>
      </c>
    </row>
    <row r="17" spans="1:22" x14ac:dyDescent="0.3">
      <c r="A17" s="21" t="s">
        <v>13</v>
      </c>
      <c r="B17" s="6"/>
      <c r="C17" s="6"/>
      <c r="D17" s="11"/>
      <c r="E17" s="3" t="str">
        <f t="shared" si="1"/>
        <v/>
      </c>
      <c r="F17" s="6"/>
      <c r="G17" s="3" t="str">
        <f t="shared" si="2"/>
        <v/>
      </c>
      <c r="I17" s="3"/>
      <c r="J17" s="3"/>
      <c r="K17" s="3"/>
      <c r="L17" s="3"/>
      <c r="N17" s="10" t="str">
        <f t="shared" si="5"/>
        <v>-</v>
      </c>
      <c r="O17" s="10">
        <f t="shared" si="0"/>
        <v>0</v>
      </c>
      <c r="P17" s="10">
        <f t="shared" si="0"/>
        <v>0</v>
      </c>
      <c r="Q17" s="19">
        <f t="shared" si="0"/>
        <v>0</v>
      </c>
      <c r="R17" s="18" t="str">
        <f t="shared" si="0"/>
        <v/>
      </c>
      <c r="S17" s="10">
        <f t="shared" si="0"/>
        <v>0</v>
      </c>
      <c r="T17" s="18" t="str">
        <f t="shared" si="0"/>
        <v/>
      </c>
    </row>
    <row r="18" spans="1:22" x14ac:dyDescent="0.3">
      <c r="A18" s="2"/>
      <c r="E18" s="3">
        <f>SUM(E6:E9)</f>
        <v>0</v>
      </c>
      <c r="F18" s="4">
        <f>SUM(F6:F9)</f>
        <v>0</v>
      </c>
      <c r="G18" s="4">
        <f>SUM(G6:G9)</f>
        <v>0</v>
      </c>
      <c r="J18" s="4" t="e">
        <f>SUM(J6:J9)</f>
        <v>#DIV/0!</v>
      </c>
      <c r="K18" s="4">
        <f>SUM(K6:K9)</f>
        <v>0</v>
      </c>
      <c r="L18" s="4" t="e">
        <f>SUM(L6:L9)</f>
        <v>#DIV/0!</v>
      </c>
      <c r="N18" s="2"/>
      <c r="R18" s="3">
        <f>SUM(R6:R9)</f>
        <v>0</v>
      </c>
      <c r="S18" s="4">
        <f>SUM(S6:S9)</f>
        <v>0</v>
      </c>
      <c r="T18" s="4">
        <f>SUM(T6:T9)</f>
        <v>0</v>
      </c>
    </row>
    <row r="19" spans="1:22" x14ac:dyDescent="0.3">
      <c r="B19" s="3" t="s">
        <v>20</v>
      </c>
      <c r="C19" s="3">
        <f>C22-E18</f>
        <v>0</v>
      </c>
      <c r="D19" s="1" t="s">
        <v>19</v>
      </c>
      <c r="O19" s="3" t="s">
        <v>20</v>
      </c>
      <c r="P19" s="3">
        <f>P22-R18</f>
        <v>0</v>
      </c>
      <c r="Q19" s="1" t="s">
        <v>19</v>
      </c>
    </row>
    <row r="20" spans="1:22" x14ac:dyDescent="0.3">
      <c r="B20" s="3" t="s">
        <v>4</v>
      </c>
      <c r="C20" s="5" t="e">
        <f>F18/(C22-E18)</f>
        <v>#DIV/0!</v>
      </c>
      <c r="D20" t="s">
        <v>9</v>
      </c>
      <c r="E20" s="13" t="s">
        <v>8</v>
      </c>
      <c r="F20" s="13"/>
      <c r="G20" s="13"/>
      <c r="H20" s="16" t="e">
        <f>C21-C20</f>
        <v>#DIV/0!</v>
      </c>
      <c r="I20" t="s">
        <v>9</v>
      </c>
      <c r="O20" s="3" t="s">
        <v>4</v>
      </c>
      <c r="P20" s="5" t="e">
        <f>S18/(P22-R18)</f>
        <v>#DIV/0!</v>
      </c>
      <c r="Q20" t="s">
        <v>9</v>
      </c>
      <c r="R20" s="13" t="s">
        <v>8</v>
      </c>
      <c r="S20" s="13"/>
      <c r="T20" s="13"/>
      <c r="U20" s="16" t="e">
        <f>P21-P20</f>
        <v>#DIV/0!</v>
      </c>
      <c r="V20" t="s">
        <v>9</v>
      </c>
    </row>
    <row r="21" spans="1:22" x14ac:dyDescent="0.3">
      <c r="B21" s="3" t="s">
        <v>5</v>
      </c>
      <c r="C21" s="6"/>
      <c r="D21" t="s">
        <v>9</v>
      </c>
      <c r="E21" s="13" t="s">
        <v>7</v>
      </c>
      <c r="F21" s="13"/>
      <c r="G21" s="13"/>
      <c r="H21" s="14" t="e">
        <f>H20/C20</f>
        <v>#DIV/0!</v>
      </c>
      <c r="O21" s="3" t="s">
        <v>5</v>
      </c>
      <c r="P21" s="6"/>
      <c r="Q21" t="s">
        <v>9</v>
      </c>
      <c r="R21" s="13" t="s">
        <v>7</v>
      </c>
      <c r="S21" s="13"/>
      <c r="T21" s="13"/>
      <c r="U21" s="14" t="e">
        <f>U20/P20</f>
        <v>#DIV/0!</v>
      </c>
    </row>
    <row r="22" spans="1:22" x14ac:dyDescent="0.3">
      <c r="B22" s="3" t="s">
        <v>6</v>
      </c>
      <c r="C22" s="6"/>
      <c r="D22" t="s">
        <v>19</v>
      </c>
      <c r="E22" s="13" t="s">
        <v>30</v>
      </c>
      <c r="F22" s="13"/>
      <c r="G22" s="13"/>
      <c r="H22" s="20" t="e">
        <f>H21*K18</f>
        <v>#DIV/0!</v>
      </c>
      <c r="I22" t="s">
        <v>19</v>
      </c>
      <c r="O22" s="3" t="s">
        <v>6</v>
      </c>
      <c r="P22" s="6"/>
      <c r="Q22" t="s">
        <v>19</v>
      </c>
      <c r="R22" s="13" t="s">
        <v>28</v>
      </c>
      <c r="S22" s="13"/>
      <c r="T22" s="13"/>
      <c r="U22" s="15" t="e">
        <f>U21*K18</f>
        <v>#DIV/0!</v>
      </c>
      <c r="V22" t="s">
        <v>19</v>
      </c>
    </row>
  </sheetData>
  <mergeCells count="9">
    <mergeCell ref="E22:G22"/>
    <mergeCell ref="R22:T22"/>
    <mergeCell ref="A4:G4"/>
    <mergeCell ref="I4:L4"/>
    <mergeCell ref="N4:T4"/>
    <mergeCell ref="E20:G20"/>
    <mergeCell ref="R20:T20"/>
    <mergeCell ref="E21:G21"/>
    <mergeCell ref="R21:T2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22"/>
  <sheetViews>
    <sheetView showGridLines="0" tabSelected="1" workbookViewId="0">
      <selection activeCell="I28" sqref="I28"/>
    </sheetView>
  </sheetViews>
  <sheetFormatPr defaultRowHeight="14.4" x14ac:dyDescent="0.3"/>
  <cols>
    <col min="8" max="8" width="7.6640625" customWidth="1"/>
    <col min="9" max="9" width="11.77734375" bestFit="1" customWidth="1"/>
    <col min="10" max="10" width="12.109375" customWidth="1"/>
    <col min="13" max="13" width="6.5546875" customWidth="1"/>
  </cols>
  <sheetData>
    <row r="4" spans="1:20" x14ac:dyDescent="0.3">
      <c r="A4" s="17" t="s">
        <v>14</v>
      </c>
      <c r="B4" s="17"/>
      <c r="C4" s="17"/>
      <c r="D4" s="17"/>
      <c r="E4" s="17"/>
      <c r="F4" s="17"/>
      <c r="G4" s="17"/>
      <c r="I4" s="17" t="s">
        <v>15</v>
      </c>
      <c r="J4" s="17"/>
      <c r="K4" s="17"/>
      <c r="L4" s="17"/>
      <c r="N4" s="17" t="s">
        <v>29</v>
      </c>
      <c r="O4" s="17"/>
      <c r="P4" s="17"/>
      <c r="Q4" s="17"/>
      <c r="R4" s="17"/>
      <c r="S4" s="17"/>
      <c r="T4" s="17"/>
    </row>
    <row r="5" spans="1:20" ht="28.8" x14ac:dyDescent="0.3">
      <c r="A5" s="7" t="s">
        <v>0</v>
      </c>
      <c r="B5" s="7" t="s">
        <v>18</v>
      </c>
      <c r="C5" s="7" t="s">
        <v>23</v>
      </c>
      <c r="D5" s="7" t="s">
        <v>1</v>
      </c>
      <c r="E5" s="7" t="s">
        <v>16</v>
      </c>
      <c r="F5" s="7" t="s">
        <v>26</v>
      </c>
      <c r="G5" s="7" t="s">
        <v>17</v>
      </c>
      <c r="H5" s="8"/>
      <c r="I5" s="9" t="s">
        <v>24</v>
      </c>
      <c r="J5" s="9" t="s">
        <v>25</v>
      </c>
      <c r="K5" s="9" t="s">
        <v>26</v>
      </c>
      <c r="L5" s="9" t="s">
        <v>27</v>
      </c>
      <c r="N5" s="7" t="s">
        <v>0</v>
      </c>
      <c r="O5" s="7" t="s">
        <v>18</v>
      </c>
      <c r="P5" s="7" t="s">
        <v>23</v>
      </c>
      <c r="Q5" s="7" t="s">
        <v>1</v>
      </c>
      <c r="R5" s="7" t="s">
        <v>16</v>
      </c>
      <c r="S5" s="7" t="s">
        <v>26</v>
      </c>
      <c r="T5" s="7" t="s">
        <v>17</v>
      </c>
    </row>
    <row r="6" spans="1:20" x14ac:dyDescent="0.3">
      <c r="A6" s="10" t="s">
        <v>2</v>
      </c>
      <c r="B6" s="6">
        <v>7560</v>
      </c>
      <c r="C6" s="6">
        <v>2</v>
      </c>
      <c r="D6" s="11">
        <v>0.7</v>
      </c>
      <c r="E6" s="3">
        <f>((B6*C6)/D6)/60</f>
        <v>360</v>
      </c>
      <c r="F6" s="6">
        <v>90</v>
      </c>
      <c r="G6" s="3">
        <f>F6+E6</f>
        <v>450</v>
      </c>
      <c r="H6" s="8"/>
      <c r="I6" s="3">
        <f>B6*C$21</f>
        <v>15120</v>
      </c>
      <c r="J6" s="3">
        <f>((I6*C6)/D6)/60</f>
        <v>720</v>
      </c>
      <c r="K6" s="3">
        <f>F6</f>
        <v>90</v>
      </c>
      <c r="L6" s="3">
        <f>K6+J6</f>
        <v>810</v>
      </c>
      <c r="N6" s="10" t="str">
        <f>A6</f>
        <v>3210-1</v>
      </c>
      <c r="O6" s="10">
        <f t="shared" ref="O6:T17" si="0">B6</f>
        <v>7560</v>
      </c>
      <c r="P6" s="10">
        <f t="shared" si="0"/>
        <v>2</v>
      </c>
      <c r="Q6" s="19">
        <f t="shared" si="0"/>
        <v>0.7</v>
      </c>
      <c r="R6" s="18">
        <f t="shared" si="0"/>
        <v>360</v>
      </c>
      <c r="S6" s="10">
        <f t="shared" si="0"/>
        <v>90</v>
      </c>
      <c r="T6" s="18">
        <f t="shared" si="0"/>
        <v>450</v>
      </c>
    </row>
    <row r="7" spans="1:20" x14ac:dyDescent="0.3">
      <c r="A7" s="10" t="s">
        <v>21</v>
      </c>
      <c r="B7" s="6">
        <v>8400</v>
      </c>
      <c r="C7" s="6">
        <v>3</v>
      </c>
      <c r="D7" s="11">
        <v>0.7</v>
      </c>
      <c r="E7" s="3">
        <f>((B7*C7)/D7)/60</f>
        <v>600</v>
      </c>
      <c r="F7" s="6">
        <v>90</v>
      </c>
      <c r="G7" s="3">
        <f t="shared" ref="G7:G9" si="1">F7+E7</f>
        <v>690</v>
      </c>
      <c r="H7" s="8"/>
      <c r="I7" s="3">
        <f>B7*C$21</f>
        <v>16800</v>
      </c>
      <c r="J7" s="3">
        <f>((I7*C7)/D7)/60</f>
        <v>1200</v>
      </c>
      <c r="K7" s="3">
        <f t="shared" ref="K7:K9" si="2">F7</f>
        <v>90</v>
      </c>
      <c r="L7" s="3">
        <f t="shared" ref="L7:L9" si="3">K7+J7</f>
        <v>1290</v>
      </c>
      <c r="N7" s="10" t="str">
        <f t="shared" ref="N7:N17" si="4">A7</f>
        <v>5110</v>
      </c>
      <c r="O7" s="10">
        <f t="shared" si="0"/>
        <v>8400</v>
      </c>
      <c r="P7" s="10">
        <f t="shared" si="0"/>
        <v>3</v>
      </c>
      <c r="Q7" s="19">
        <f t="shared" si="0"/>
        <v>0.7</v>
      </c>
      <c r="R7" s="18">
        <f t="shared" si="0"/>
        <v>600</v>
      </c>
      <c r="S7" s="10">
        <f t="shared" si="0"/>
        <v>90</v>
      </c>
      <c r="T7" s="18">
        <f t="shared" si="0"/>
        <v>690</v>
      </c>
    </row>
    <row r="8" spans="1:20" x14ac:dyDescent="0.3">
      <c r="A8" s="10" t="s">
        <v>22</v>
      </c>
      <c r="B8" s="6">
        <v>2520</v>
      </c>
      <c r="C8" s="6">
        <v>1</v>
      </c>
      <c r="D8" s="11">
        <v>0.7</v>
      </c>
      <c r="E8" s="3">
        <f t="shared" ref="E8:E9" si="5">((B8*C8)/D8)/60</f>
        <v>60.000000000000007</v>
      </c>
      <c r="F8" s="6">
        <v>90</v>
      </c>
      <c r="G8" s="3">
        <f t="shared" si="1"/>
        <v>150</v>
      </c>
      <c r="H8" s="8"/>
      <c r="I8" s="3">
        <f>B8*C$21</f>
        <v>5040</v>
      </c>
      <c r="J8" s="3">
        <f t="shared" ref="J8:J9" si="6">((I8*C8)/D8)/60</f>
        <v>120.00000000000001</v>
      </c>
      <c r="K8" s="3">
        <f t="shared" si="2"/>
        <v>90</v>
      </c>
      <c r="L8" s="3">
        <f t="shared" si="3"/>
        <v>210</v>
      </c>
      <c r="N8" s="10" t="str">
        <f t="shared" si="4"/>
        <v>5692</v>
      </c>
      <c r="O8" s="10">
        <f t="shared" si="0"/>
        <v>2520</v>
      </c>
      <c r="P8" s="10">
        <f t="shared" si="0"/>
        <v>1</v>
      </c>
      <c r="Q8" s="19">
        <f t="shared" si="0"/>
        <v>0.7</v>
      </c>
      <c r="R8" s="18">
        <f t="shared" si="0"/>
        <v>60.000000000000007</v>
      </c>
      <c r="S8" s="10">
        <f t="shared" si="0"/>
        <v>90</v>
      </c>
      <c r="T8" s="18">
        <f t="shared" si="0"/>
        <v>150</v>
      </c>
    </row>
    <row r="9" spans="1:20" x14ac:dyDescent="0.3">
      <c r="A9" s="6" t="s">
        <v>3</v>
      </c>
      <c r="B9" s="6">
        <v>3150</v>
      </c>
      <c r="C9" s="6">
        <v>2</v>
      </c>
      <c r="D9" s="11">
        <v>0.7</v>
      </c>
      <c r="E9" s="3">
        <f t="shared" si="5"/>
        <v>150</v>
      </c>
      <c r="F9" s="6">
        <v>120</v>
      </c>
      <c r="G9" s="3">
        <f t="shared" si="1"/>
        <v>270</v>
      </c>
      <c r="H9" s="8"/>
      <c r="I9" s="3">
        <f>B9*C$21</f>
        <v>6300</v>
      </c>
      <c r="J9" s="3">
        <f t="shared" si="6"/>
        <v>300</v>
      </c>
      <c r="K9" s="3">
        <f t="shared" si="2"/>
        <v>120</v>
      </c>
      <c r="L9" s="3">
        <f t="shared" si="3"/>
        <v>420</v>
      </c>
      <c r="N9" s="10" t="str">
        <f t="shared" si="4"/>
        <v>10008-A</v>
      </c>
      <c r="O9" s="10">
        <f t="shared" si="0"/>
        <v>3150</v>
      </c>
      <c r="P9" s="10">
        <f t="shared" si="0"/>
        <v>2</v>
      </c>
      <c r="Q9" s="19">
        <f t="shared" si="0"/>
        <v>0.7</v>
      </c>
      <c r="R9" s="18">
        <f t="shared" si="0"/>
        <v>150</v>
      </c>
      <c r="S9" s="10">
        <f t="shared" si="0"/>
        <v>120</v>
      </c>
      <c r="T9" s="18">
        <f t="shared" si="0"/>
        <v>270</v>
      </c>
    </row>
    <row r="10" spans="1:20" x14ac:dyDescent="0.3">
      <c r="A10" s="12" t="s">
        <v>10</v>
      </c>
      <c r="B10" s="6"/>
      <c r="C10" s="6"/>
      <c r="D10" s="11"/>
      <c r="E10" s="3"/>
      <c r="F10" s="6"/>
      <c r="G10" s="3"/>
      <c r="H10" s="8"/>
      <c r="I10" s="3"/>
      <c r="J10" s="3"/>
      <c r="K10" s="3"/>
      <c r="L10" s="3"/>
      <c r="N10" s="10" t="str">
        <f t="shared" si="4"/>
        <v>add</v>
      </c>
      <c r="O10" s="10">
        <f t="shared" si="0"/>
        <v>0</v>
      </c>
      <c r="P10" s="10">
        <f t="shared" si="0"/>
        <v>0</v>
      </c>
      <c r="Q10" s="19">
        <f t="shared" si="0"/>
        <v>0</v>
      </c>
      <c r="R10" s="18">
        <f t="shared" si="0"/>
        <v>0</v>
      </c>
      <c r="S10" s="10">
        <f t="shared" si="0"/>
        <v>0</v>
      </c>
      <c r="T10" s="18">
        <f t="shared" si="0"/>
        <v>0</v>
      </c>
    </row>
    <row r="11" spans="1:20" x14ac:dyDescent="0.3">
      <c r="A11" s="12" t="s">
        <v>11</v>
      </c>
      <c r="B11" s="6"/>
      <c r="C11" s="6"/>
      <c r="D11" s="11"/>
      <c r="E11" s="3"/>
      <c r="F11" s="6"/>
      <c r="G11" s="3"/>
      <c r="H11" s="8"/>
      <c r="I11" s="3"/>
      <c r="J11" s="3"/>
      <c r="K11" s="3"/>
      <c r="L11" s="3"/>
      <c r="N11" s="10" t="str">
        <f t="shared" si="4"/>
        <v>products</v>
      </c>
      <c r="O11" s="10">
        <f t="shared" si="0"/>
        <v>0</v>
      </c>
      <c r="P11" s="10">
        <f t="shared" si="0"/>
        <v>0</v>
      </c>
      <c r="Q11" s="19">
        <f t="shared" si="0"/>
        <v>0</v>
      </c>
      <c r="R11" s="18">
        <f t="shared" si="0"/>
        <v>0</v>
      </c>
      <c r="S11" s="10">
        <f t="shared" si="0"/>
        <v>0</v>
      </c>
      <c r="T11" s="18">
        <f t="shared" si="0"/>
        <v>0</v>
      </c>
    </row>
    <row r="12" spans="1:20" x14ac:dyDescent="0.3">
      <c r="A12" s="12" t="s">
        <v>12</v>
      </c>
      <c r="B12" s="6"/>
      <c r="C12" s="6"/>
      <c r="D12" s="11"/>
      <c r="E12" s="3"/>
      <c r="F12" s="6"/>
      <c r="G12" s="3"/>
      <c r="H12" s="8"/>
      <c r="I12" s="3"/>
      <c r="J12" s="3"/>
      <c r="K12" s="3"/>
      <c r="L12" s="3"/>
      <c r="N12" s="10" t="str">
        <f t="shared" si="4"/>
        <v>here</v>
      </c>
      <c r="O12" s="10">
        <f t="shared" si="0"/>
        <v>0</v>
      </c>
      <c r="P12" s="10">
        <f t="shared" si="0"/>
        <v>0</v>
      </c>
      <c r="Q12" s="19">
        <f t="shared" si="0"/>
        <v>0</v>
      </c>
      <c r="R12" s="18">
        <f t="shared" si="0"/>
        <v>0</v>
      </c>
      <c r="S12" s="10">
        <f t="shared" si="0"/>
        <v>0</v>
      </c>
      <c r="T12" s="18">
        <f t="shared" si="0"/>
        <v>0</v>
      </c>
    </row>
    <row r="13" spans="1:20" x14ac:dyDescent="0.3">
      <c r="A13" s="12" t="s">
        <v>13</v>
      </c>
      <c r="B13" s="6"/>
      <c r="C13" s="6"/>
      <c r="D13" s="11"/>
      <c r="E13" s="3"/>
      <c r="F13" s="6"/>
      <c r="G13" s="3"/>
      <c r="I13" s="3"/>
      <c r="J13" s="3"/>
      <c r="K13" s="3"/>
      <c r="L13" s="3"/>
      <c r="N13" s="10" t="str">
        <f t="shared" si="4"/>
        <v>-</v>
      </c>
      <c r="O13" s="10">
        <f t="shared" si="0"/>
        <v>0</v>
      </c>
      <c r="P13" s="10">
        <f t="shared" si="0"/>
        <v>0</v>
      </c>
      <c r="Q13" s="19">
        <f t="shared" si="0"/>
        <v>0</v>
      </c>
      <c r="R13" s="18">
        <f t="shared" si="0"/>
        <v>0</v>
      </c>
      <c r="S13" s="10">
        <f t="shared" si="0"/>
        <v>0</v>
      </c>
      <c r="T13" s="18">
        <f t="shared" si="0"/>
        <v>0</v>
      </c>
    </row>
    <row r="14" spans="1:20" x14ac:dyDescent="0.3">
      <c r="A14" s="12" t="s">
        <v>13</v>
      </c>
      <c r="B14" s="6"/>
      <c r="C14" s="6"/>
      <c r="D14" s="11"/>
      <c r="E14" s="3"/>
      <c r="F14" s="6"/>
      <c r="G14" s="3"/>
      <c r="I14" s="3"/>
      <c r="J14" s="3"/>
      <c r="K14" s="3"/>
      <c r="L14" s="3"/>
      <c r="N14" s="10" t="str">
        <f t="shared" si="4"/>
        <v>-</v>
      </c>
      <c r="O14" s="10">
        <f t="shared" si="0"/>
        <v>0</v>
      </c>
      <c r="P14" s="10">
        <f t="shared" si="0"/>
        <v>0</v>
      </c>
      <c r="Q14" s="19">
        <f t="shared" si="0"/>
        <v>0</v>
      </c>
      <c r="R14" s="18">
        <f t="shared" si="0"/>
        <v>0</v>
      </c>
      <c r="S14" s="10">
        <f t="shared" si="0"/>
        <v>0</v>
      </c>
      <c r="T14" s="18">
        <f t="shared" si="0"/>
        <v>0</v>
      </c>
    </row>
    <row r="15" spans="1:20" x14ac:dyDescent="0.3">
      <c r="A15" s="12" t="s">
        <v>13</v>
      </c>
      <c r="B15" s="6"/>
      <c r="C15" s="6"/>
      <c r="D15" s="11"/>
      <c r="E15" s="3"/>
      <c r="F15" s="6"/>
      <c r="G15" s="3"/>
      <c r="I15" s="3"/>
      <c r="J15" s="3"/>
      <c r="K15" s="3"/>
      <c r="L15" s="3"/>
      <c r="N15" s="10" t="str">
        <f t="shared" si="4"/>
        <v>-</v>
      </c>
      <c r="O15" s="10">
        <f t="shared" si="0"/>
        <v>0</v>
      </c>
      <c r="P15" s="10">
        <f t="shared" si="0"/>
        <v>0</v>
      </c>
      <c r="Q15" s="19">
        <f t="shared" si="0"/>
        <v>0</v>
      </c>
      <c r="R15" s="18">
        <f t="shared" si="0"/>
        <v>0</v>
      </c>
      <c r="S15" s="10">
        <f t="shared" si="0"/>
        <v>0</v>
      </c>
      <c r="T15" s="18">
        <f t="shared" si="0"/>
        <v>0</v>
      </c>
    </row>
    <row r="16" spans="1:20" x14ac:dyDescent="0.3">
      <c r="A16" s="12" t="s">
        <v>13</v>
      </c>
      <c r="B16" s="6"/>
      <c r="C16" s="6"/>
      <c r="D16" s="11"/>
      <c r="E16" s="3"/>
      <c r="F16" s="6"/>
      <c r="G16" s="3"/>
      <c r="I16" s="3"/>
      <c r="J16" s="3"/>
      <c r="K16" s="3"/>
      <c r="L16" s="3"/>
      <c r="N16" s="10" t="str">
        <f t="shared" si="4"/>
        <v>-</v>
      </c>
      <c r="O16" s="10">
        <f t="shared" si="0"/>
        <v>0</v>
      </c>
      <c r="P16" s="10">
        <f t="shared" si="0"/>
        <v>0</v>
      </c>
      <c r="Q16" s="19">
        <f t="shared" si="0"/>
        <v>0</v>
      </c>
      <c r="R16" s="18">
        <f t="shared" si="0"/>
        <v>0</v>
      </c>
      <c r="S16" s="10">
        <f t="shared" si="0"/>
        <v>0</v>
      </c>
      <c r="T16" s="18">
        <f t="shared" si="0"/>
        <v>0</v>
      </c>
    </row>
    <row r="17" spans="1:22" x14ac:dyDescent="0.3">
      <c r="A17" s="12" t="s">
        <v>13</v>
      </c>
      <c r="B17" s="6"/>
      <c r="C17" s="6"/>
      <c r="D17" s="11"/>
      <c r="E17" s="3"/>
      <c r="F17" s="6"/>
      <c r="G17" s="3"/>
      <c r="I17" s="3"/>
      <c r="J17" s="3"/>
      <c r="K17" s="3"/>
      <c r="L17" s="3"/>
      <c r="N17" s="10" t="str">
        <f t="shared" si="4"/>
        <v>-</v>
      </c>
      <c r="O17" s="10">
        <f t="shared" si="0"/>
        <v>0</v>
      </c>
      <c r="P17" s="10">
        <f t="shared" si="0"/>
        <v>0</v>
      </c>
      <c r="Q17" s="19">
        <f t="shared" si="0"/>
        <v>0</v>
      </c>
      <c r="R17" s="18">
        <f t="shared" si="0"/>
        <v>0</v>
      </c>
      <c r="S17" s="10">
        <f t="shared" si="0"/>
        <v>0</v>
      </c>
      <c r="T17" s="18">
        <f t="shared" si="0"/>
        <v>0</v>
      </c>
    </row>
    <row r="18" spans="1:22" x14ac:dyDescent="0.3">
      <c r="A18" s="2"/>
      <c r="E18" s="3">
        <f>SUM(E6:E9)</f>
        <v>1170</v>
      </c>
      <c r="F18" s="4">
        <f>SUM(F6:F9)</f>
        <v>390</v>
      </c>
      <c r="G18" s="4">
        <f>SUM(G6:G9)</f>
        <v>1560</v>
      </c>
      <c r="J18" s="4">
        <f>SUM(J6:J9)</f>
        <v>2340</v>
      </c>
      <c r="K18" s="4">
        <f>SUM(K6:K9)</f>
        <v>390</v>
      </c>
      <c r="L18" s="4">
        <f>SUM(L6:L9)</f>
        <v>2730</v>
      </c>
      <c r="N18" s="2"/>
      <c r="R18" s="3">
        <f>SUM(R6:R9)</f>
        <v>1170</v>
      </c>
      <c r="S18" s="4">
        <f>SUM(S6:S9)</f>
        <v>390</v>
      </c>
      <c r="T18" s="4">
        <f>SUM(T6:T9)</f>
        <v>1560</v>
      </c>
    </row>
    <row r="19" spans="1:22" x14ac:dyDescent="0.3">
      <c r="B19" s="3" t="s">
        <v>20</v>
      </c>
      <c r="C19" s="3">
        <f>C22-E18</f>
        <v>210</v>
      </c>
      <c r="D19" s="1" t="s">
        <v>19</v>
      </c>
      <c r="O19" s="3" t="s">
        <v>20</v>
      </c>
      <c r="P19" s="3">
        <f>P22-R18</f>
        <v>210</v>
      </c>
      <c r="Q19" s="1" t="s">
        <v>19</v>
      </c>
    </row>
    <row r="20" spans="1:22" x14ac:dyDescent="0.3">
      <c r="B20" s="3" t="s">
        <v>4</v>
      </c>
      <c r="C20" s="5">
        <f>F18/(C22-E18)</f>
        <v>1.8571428571428572</v>
      </c>
      <c r="D20" t="s">
        <v>9</v>
      </c>
      <c r="E20" s="13" t="s">
        <v>8</v>
      </c>
      <c r="F20" s="13"/>
      <c r="G20" s="13"/>
      <c r="H20" s="16">
        <f>C21-C20</f>
        <v>0.14285714285714279</v>
      </c>
      <c r="I20" t="s">
        <v>9</v>
      </c>
      <c r="O20" s="3" t="s">
        <v>4</v>
      </c>
      <c r="P20" s="5">
        <f>S18/(P22-R18)</f>
        <v>1.8571428571428572</v>
      </c>
      <c r="Q20" t="s">
        <v>9</v>
      </c>
      <c r="R20" s="13" t="s">
        <v>8</v>
      </c>
      <c r="S20" s="13"/>
      <c r="T20" s="13"/>
      <c r="U20" s="16">
        <f>P21-P20</f>
        <v>0.14285714285714279</v>
      </c>
      <c r="V20" t="s">
        <v>9</v>
      </c>
    </row>
    <row r="21" spans="1:22" x14ac:dyDescent="0.3">
      <c r="B21" s="3" t="s">
        <v>5</v>
      </c>
      <c r="C21" s="6">
        <v>2</v>
      </c>
      <c r="D21" t="s">
        <v>9</v>
      </c>
      <c r="E21" s="13" t="s">
        <v>7</v>
      </c>
      <c r="F21" s="13"/>
      <c r="G21" s="13"/>
      <c r="H21" s="14">
        <f>H20/C20</f>
        <v>7.6923076923076886E-2</v>
      </c>
      <c r="O21" s="3" t="s">
        <v>5</v>
      </c>
      <c r="P21" s="6">
        <v>2</v>
      </c>
      <c r="Q21" t="s">
        <v>9</v>
      </c>
      <c r="R21" s="13" t="s">
        <v>7</v>
      </c>
      <c r="S21" s="13"/>
      <c r="T21" s="13"/>
      <c r="U21" s="14">
        <f>U20/P20</f>
        <v>7.6923076923076886E-2</v>
      </c>
    </row>
    <row r="22" spans="1:22" x14ac:dyDescent="0.3">
      <c r="B22" s="3" t="s">
        <v>6</v>
      </c>
      <c r="C22" s="6">
        <v>1380</v>
      </c>
      <c r="D22" t="s">
        <v>19</v>
      </c>
      <c r="E22" s="13" t="s">
        <v>30</v>
      </c>
      <c r="F22" s="13"/>
      <c r="G22" s="13"/>
      <c r="H22" s="20">
        <f>H21*K18</f>
        <v>29.999999999999986</v>
      </c>
      <c r="I22" t="s">
        <v>19</v>
      </c>
      <c r="O22" s="3" t="s">
        <v>6</v>
      </c>
      <c r="P22" s="6">
        <v>1380</v>
      </c>
      <c r="Q22" t="s">
        <v>19</v>
      </c>
      <c r="R22" s="13" t="s">
        <v>28</v>
      </c>
      <c r="S22" s="13"/>
      <c r="T22" s="13"/>
      <c r="U22" s="15">
        <f>U21*K18</f>
        <v>29.999999999999986</v>
      </c>
      <c r="V22" t="s">
        <v>19</v>
      </c>
    </row>
  </sheetData>
  <mergeCells count="9">
    <mergeCell ref="N4:T4"/>
    <mergeCell ref="R20:T20"/>
    <mergeCell ref="R21:T21"/>
    <mergeCell ref="R22:T22"/>
    <mergeCell ref="E20:G20"/>
    <mergeCell ref="E21:G21"/>
    <mergeCell ref="E22:G22"/>
    <mergeCell ref="A4:G4"/>
    <mergeCell ref="I4:L4"/>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Duval, Gauthier</dc:creator>
  <cp:lastModifiedBy>Gauthier Duval</cp:lastModifiedBy>
  <dcterms:created xsi:type="dcterms:W3CDTF">2020-01-30T20:57:28Z</dcterms:created>
  <dcterms:modified xsi:type="dcterms:W3CDTF">2022-05-04T20:32:43Z</dcterms:modified>
</cp:coreProperties>
</file>